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yuris\Downloads\"/>
    </mc:Choice>
  </mc:AlternateContent>
  <xr:revisionPtr revIDLastSave="0" documentId="13_ncr:1_{799E88C1-ECC6-4DB1-9823-80D35435DD78}" xr6:coauthVersionLast="47" xr6:coauthVersionMax="47" xr10:uidLastSave="{00000000-0000-0000-0000-000000000000}"/>
  <bookViews>
    <workbookView xWindow="-120" yWindow="-120" windowWidth="29040" windowHeight="15720" xr2:uid="{387DE63B-EEBD-438E-AB1F-83284452AD5F}"/>
  </bookViews>
  <sheets>
    <sheet name="Foglio1" sheetId="1" r:id="rId1"/>
  </sheets>
  <definedNames>
    <definedName name="_xlchart.v1.0" hidden="1">Foglio1!$B$30:$H$35</definedName>
    <definedName name="_xlchart.v1.1" hidden="1">Foglio1!$J$30:$J$35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1" i="1" l="1"/>
  <c r="S36" i="1"/>
  <c r="S31" i="1"/>
  <c r="S25" i="1"/>
  <c r="S18" i="1"/>
  <c r="S12" i="1"/>
  <c r="S14" i="1" s="1"/>
  <c r="S15" i="1" s="1"/>
  <c r="S20" i="1" s="1"/>
  <c r="G42" i="1"/>
  <c r="S37" i="1" s="1"/>
  <c r="S39" i="1" s="1"/>
  <c r="G47" i="1" l="1"/>
  <c r="S42" i="1"/>
  <c r="S44" i="1" s="1"/>
  <c r="S26" i="1"/>
  <c r="S27" i="1" s="1"/>
  <c r="S29" i="1" s="1"/>
  <c r="S32" i="1"/>
  <c r="S34" i="1" s="1"/>
  <c r="S45" i="1" l="1"/>
  <c r="S47" i="1" s="1"/>
</calcChain>
</file>

<file path=xl/sharedStrings.xml><?xml version="1.0" encoding="utf-8"?>
<sst xmlns="http://schemas.openxmlformats.org/spreadsheetml/2006/main" count="68" uniqueCount="57">
  <si>
    <t>kW</t>
  </si>
  <si>
    <t>GREEN METRIC TON (GMT)</t>
  </si>
  <si>
    <t xml:space="preserve"> WATER (with paper fiber)                                                                                        </t>
  </si>
  <si>
    <t xml:space="preserve"> POLYOLEFIN PLASTICS                                                                                      </t>
  </si>
  <si>
    <t xml:space="preserve"> PAPER FIBER                                                                     </t>
  </si>
  <si>
    <t xml:space="preserve"> AGGREGATES AND MIXED PLASTICS (PVC, PET, Rubber, Styrenics)                           </t>
  </si>
  <si>
    <t xml:space="preserve"> METALS                                                                                                                    </t>
  </si>
  <si>
    <t xml:space="preserve"> WASTE DUMP (Glass, Dirt, Stones)                                                                              </t>
  </si>
  <si>
    <t>TONS</t>
  </si>
  <si>
    <t>PER TON</t>
  </si>
  <si>
    <t>PER kW</t>
  </si>
  <si>
    <t>WORKER(S)</t>
  </si>
  <si>
    <t>OF TOT PULPER</t>
  </si>
  <si>
    <t>OFTOT PULPER</t>
  </si>
  <si>
    <t>Plant data
Plant data</t>
  </si>
  <si>
    <t>Pre-implantation situation</t>
  </si>
  <si>
    <t xml:space="preserve"> HOURS OF WORK/DAY</t>
  </si>
  <si>
    <t xml:space="preserve"> WORKING DAYS/YEAR</t>
  </si>
  <si>
    <t xml:space="preserve"> ANNUAL QUANTITY</t>
  </si>
  <si>
    <t xml:space="preserve"> COST OF DISPOSAL IN WASTE DUMP</t>
  </si>
  <si>
    <t>ANNUAL DISPOSAL EXPENSE</t>
  </si>
  <si>
    <t xml:space="preserve"> ANNUAL DISPOSAL EXPENSE</t>
  </si>
  <si>
    <t>Plant management</t>
  </si>
  <si>
    <t>INSTALLED POWER</t>
  </si>
  <si>
    <t>POWER CONSUMED</t>
  </si>
  <si>
    <t>ELECTRICITY COST</t>
  </si>
  <si>
    <t>HOURLY ELECTRICITY EXPENSES</t>
  </si>
  <si>
    <t>ANNUAL ELECTRICITY EXPENSES</t>
  </si>
  <si>
    <t>STAFF</t>
  </si>
  <si>
    <t>STAFF HOURLY COST</t>
  </si>
  <si>
    <t>TOTAL ANNUAL EXPENSES</t>
  </si>
  <si>
    <t>Revenues from plant use</t>
  </si>
  <si>
    <t>PAPER FIBER</t>
  </si>
  <si>
    <t>% PAPER FIBER ANNUAL RECOVERY</t>
  </si>
  <si>
    <t>STAFF ANNUAL COST</t>
  </si>
  <si>
    <t>ANNUAL QUANTITY OF FIBER RECOVERED</t>
  </si>
  <si>
    <t>PAPER PASTE VALUE</t>
  </si>
  <si>
    <t>ANNUAL SAVINGS</t>
  </si>
  <si>
    <t>POLYOLEFIN PLASTICS</t>
  </si>
  <si>
    <t>% POLYOLEFIN PLASTIC RECOVERY</t>
  </si>
  <si>
    <t>ANNUAL QUANTITY OF PLASTIC RECOVERED</t>
  </si>
  <si>
    <t>POLYOLEFIN PLASTICS VALUE</t>
  </si>
  <si>
    <t>TOTAL REVENUE FROM PLASTIC SALES</t>
  </si>
  <si>
    <t>METALS</t>
  </si>
  <si>
    <t>% MIXED METALS ANNUAL RECOVERY</t>
  </si>
  <si>
    <t>ANNUAL QUANTITY OF METALS RECOVEREDI</t>
  </si>
  <si>
    <t>MIXED METALS VALUE</t>
  </si>
  <si>
    <t>TOTAL REVENUE FROM METAL SALES</t>
  </si>
  <si>
    <t>WASTE DUMP</t>
  </si>
  <si>
    <t>% MATERIAL PUT IN WASTE DUMP</t>
  </si>
  <si>
    <t>QUANTITY OF MATERIAL IN WASTE DUMP</t>
  </si>
  <si>
    <t>COST OF DISPOSAL IN WASTE DUMP</t>
  </si>
  <si>
    <t xml:space="preserve">DISPOSAL WASTE DUMP SAVINGS </t>
  </si>
  <si>
    <t>TOTAL ANNUAL REVENUES</t>
  </si>
  <si>
    <t xml:space="preserve"> PULPER WASTE QUANTITY/HOUR</t>
  </si>
  <si>
    <t>INCOME STATEMENT</t>
  </si>
  <si>
    <r>
      <rPr>
        <sz val="11"/>
        <color theme="3"/>
        <rFont val="Calibri"/>
        <family val="2"/>
        <scheme val="minor"/>
      </rPr>
      <t xml:space="preserve">To fill in, please respect the following procedures:
1. Enter data only in the fields in yellow highlighted
2. economic values in revenues </t>
    </r>
    <r>
      <rPr>
        <sz val="11"/>
        <color rgb="FFFF0000"/>
        <rFont val="Calibri"/>
        <family val="2"/>
        <scheme val="minor"/>
      </rPr>
      <t xml:space="preserve">*** </t>
    </r>
    <r>
      <rPr>
        <sz val="11"/>
        <color theme="3"/>
        <rFont val="Calibri"/>
        <family val="2"/>
        <scheme val="minor"/>
      </rPr>
      <t>are plausible values but may undergo market variations
3. Italrec assumes no responsibility for the information contained in this file and is not responsible for any use that may be made of it;
4. the contents may not be exhaustive, complete or up-to-date
5. Feel free to contact our staff for any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</si>
</sst>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13" x14ac:knownFonts="1">
    <font>
      <sz val="11"/>
      <color theme="1"/>
      <name val="Calibri"/>
      <family val="2"/>
      <scheme val="minor"/>
    </font>
    <font>
      <sz val="11"/>
      <color theme="1"/>
      <name val="Calibri"/>
      <family val="2"/>
      <scheme val="minor"/>
    </font>
    <font>
      <b/>
      <sz val="11"/>
      <name val="Calibri"/>
      <family val="2"/>
      <scheme val="minor"/>
    </font>
    <font>
      <b/>
      <sz val="11"/>
      <color theme="1"/>
      <name val="Calibri"/>
      <family val="2"/>
      <scheme val="minor"/>
    </font>
    <font>
      <b/>
      <sz val="11"/>
      <color theme="9"/>
      <name val="Calibri"/>
      <family val="2"/>
      <scheme val="minor"/>
    </font>
    <font>
      <b/>
      <sz val="11"/>
      <color rgb="FFC00000"/>
      <name val="Calibri"/>
      <family val="2"/>
      <scheme val="minor"/>
    </font>
    <font>
      <b/>
      <sz val="11"/>
      <color theme="5"/>
      <name val="Calibri"/>
      <family val="2"/>
      <scheme val="minor"/>
    </font>
    <font>
      <b/>
      <sz val="11"/>
      <color theme="0" tint="-0.249977111117893"/>
      <name val="Calibri"/>
      <family val="2"/>
      <scheme val="minor"/>
    </font>
    <font>
      <b/>
      <sz val="11"/>
      <color theme="7"/>
      <name val="Calibri"/>
      <family val="2"/>
      <scheme val="minor"/>
    </font>
    <font>
      <sz val="14"/>
      <color theme="1"/>
      <name val="Calibri"/>
      <family val="2"/>
      <scheme val="minor"/>
    </font>
    <font>
      <b/>
      <sz val="14"/>
      <color theme="1"/>
      <name val="Calibri"/>
      <family val="2"/>
      <scheme val="minor"/>
    </font>
    <font>
      <sz val="11"/>
      <color rgb="FFFF0000"/>
      <name val="Calibri"/>
      <family val="2"/>
      <scheme val="minor"/>
    </font>
    <font>
      <sz val="11"/>
      <color theme="3"/>
      <name val="Calibri"/>
      <family val="2"/>
      <scheme val="minor"/>
    </font>
  </fonts>
  <fills count="14">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5"/>
        <bgColor indexed="64"/>
      </patternFill>
    </fill>
    <fill>
      <patternFill patternType="solid">
        <fgColor theme="9"/>
        <bgColor indexed="64"/>
      </patternFill>
    </fill>
    <fill>
      <patternFill patternType="solid">
        <fgColor rgb="FFD575C7"/>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0"/>
        <bgColor indexed="64"/>
      </patternFill>
    </fill>
    <fill>
      <patternFill patternType="solid">
        <fgColor rgb="FFFFFF0D"/>
        <bgColor indexed="64"/>
      </patternFill>
    </fill>
    <fill>
      <patternFill patternType="solid">
        <fgColor rgb="FFFFFF00"/>
        <bgColor indexed="64"/>
      </patternFill>
    </fill>
  </fills>
  <borders count="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164" fontId="1" fillId="0" borderId="0" applyFont="0" applyFill="0" applyBorder="0" applyAlignment="0" applyProtection="0"/>
  </cellStyleXfs>
  <cellXfs count="124">
    <xf numFmtId="0" fontId="0" fillId="0" borderId="0" xfId="0"/>
    <xf numFmtId="0" fontId="0" fillId="0" borderId="1" xfId="0" applyBorder="1"/>
    <xf numFmtId="0" fontId="0" fillId="0" borderId="0" xfId="0" applyBorder="1"/>
    <xf numFmtId="0" fontId="0" fillId="0" borderId="2" xfId="0" applyBorder="1"/>
    <xf numFmtId="0" fontId="0" fillId="0" borderId="3" xfId="0" applyBorder="1"/>
    <xf numFmtId="0" fontId="0" fillId="2" borderId="0" xfId="0" applyFill="1"/>
    <xf numFmtId="9" fontId="2" fillId="4" borderId="0" xfId="0" applyNumberFormat="1" applyFont="1" applyFill="1" applyBorder="1"/>
    <xf numFmtId="9" fontId="2" fillId="3" borderId="0" xfId="0" applyNumberFormat="1" applyFont="1" applyFill="1" applyBorder="1"/>
    <xf numFmtId="9" fontId="2" fillId="5" borderId="0" xfId="0" applyNumberFormat="1" applyFont="1" applyFill="1" applyBorder="1"/>
    <xf numFmtId="9" fontId="2" fillId="6" borderId="0" xfId="0" applyNumberFormat="1" applyFont="1" applyFill="1" applyBorder="1"/>
    <xf numFmtId="9" fontId="2" fillId="7" borderId="0" xfId="0" applyNumberFormat="1" applyFont="1" applyFill="1" applyBorder="1"/>
    <xf numFmtId="9" fontId="2" fillId="8" borderId="0" xfId="0" applyNumberFormat="1" applyFont="1" applyFill="1" applyBorder="1"/>
    <xf numFmtId="0" fontId="2" fillId="5" borderId="1" xfId="0" applyFont="1" applyFill="1" applyBorder="1" applyAlignment="1"/>
    <xf numFmtId="0" fontId="2" fillId="5" borderId="0" xfId="0" applyFont="1" applyFill="1" applyBorder="1" applyAlignment="1"/>
    <xf numFmtId="0" fontId="2" fillId="3" borderId="1" xfId="0" applyFont="1" applyFill="1" applyBorder="1" applyAlignment="1"/>
    <xf numFmtId="0" fontId="2" fillId="3" borderId="0" xfId="0" applyFont="1" applyFill="1" applyBorder="1" applyAlignment="1"/>
    <xf numFmtId="0" fontId="2" fillId="8" borderId="1" xfId="0" applyFont="1" applyFill="1" applyBorder="1" applyAlignment="1"/>
    <xf numFmtId="0" fontId="2" fillId="8" borderId="0" xfId="0" applyFont="1" applyFill="1" applyBorder="1" applyAlignment="1"/>
    <xf numFmtId="0" fontId="2" fillId="6" borderId="1" xfId="0" applyFont="1" applyFill="1" applyBorder="1" applyAlignment="1"/>
    <xf numFmtId="0" fontId="2" fillId="6" borderId="0" xfId="0" applyFont="1" applyFill="1" applyBorder="1" applyAlignment="1"/>
    <xf numFmtId="0" fontId="2" fillId="7" borderId="1" xfId="0" applyFont="1" applyFill="1" applyBorder="1" applyAlignment="1"/>
    <xf numFmtId="0" fontId="2" fillId="7" borderId="0" xfId="0" applyFont="1" applyFill="1" applyBorder="1" applyAlignment="1"/>
    <xf numFmtId="0" fontId="2" fillId="4" borderId="1" xfId="0" applyFont="1" applyFill="1" applyBorder="1" applyAlignment="1"/>
    <xf numFmtId="0" fontId="2" fillId="4" borderId="0" xfId="0" applyFont="1" applyFill="1" applyBorder="1" applyAlignment="1"/>
    <xf numFmtId="0" fontId="0" fillId="0" borderId="0" xfId="0" applyBorder="1" applyAlignment="1">
      <alignment horizontal="left"/>
    </xf>
    <xf numFmtId="0" fontId="0" fillId="0" borderId="0" xfId="0" applyBorder="1" applyAlignment="1">
      <alignment horizontal="center"/>
    </xf>
    <xf numFmtId="0" fontId="0" fillId="0" borderId="3" xfId="0" applyBorder="1" applyAlignment="1">
      <alignment horizontal="left"/>
    </xf>
    <xf numFmtId="0" fontId="0" fillId="0" borderId="6" xfId="0" applyBorder="1" applyAlignment="1">
      <alignment horizontal="left"/>
    </xf>
    <xf numFmtId="0" fontId="0" fillId="0" borderId="5" xfId="0" applyBorder="1" applyAlignment="1">
      <alignment horizontal="left"/>
    </xf>
    <xf numFmtId="0" fontId="0" fillId="0" borderId="3" xfId="0" applyBorder="1" applyAlignment="1">
      <alignment horizontal="center"/>
    </xf>
    <xf numFmtId="0" fontId="0" fillId="0" borderId="6" xfId="0" applyBorder="1" applyAlignment="1">
      <alignment horizontal="center"/>
    </xf>
    <xf numFmtId="0" fontId="0" fillId="0" borderId="5" xfId="0" applyBorder="1"/>
    <xf numFmtId="0" fontId="0" fillId="0" borderId="5" xfId="0" applyBorder="1" applyAlignment="1">
      <alignment horizontal="center"/>
    </xf>
    <xf numFmtId="0" fontId="0" fillId="6" borderId="1" xfId="0" applyFill="1" applyBorder="1"/>
    <xf numFmtId="9" fontId="2" fillId="7" borderId="1" xfId="0" applyNumberFormat="1" applyFont="1" applyFill="1" applyBorder="1"/>
    <xf numFmtId="0" fontId="0" fillId="3" borderId="1" xfId="0" applyFill="1" applyBorder="1"/>
    <xf numFmtId="0" fontId="0" fillId="0" borderId="0" xfId="0" applyFill="1" applyBorder="1"/>
    <xf numFmtId="9" fontId="2" fillId="0" borderId="0" xfId="0" applyNumberFormat="1" applyFont="1" applyFill="1" applyBorder="1"/>
    <xf numFmtId="0" fontId="2" fillId="0" borderId="0" xfId="0" applyFont="1" applyFill="1" applyBorder="1" applyAlignment="1"/>
    <xf numFmtId="0" fontId="0" fillId="9" borderId="0" xfId="0" applyFill="1" applyBorder="1"/>
    <xf numFmtId="0" fontId="0" fillId="9" borderId="0" xfId="0" applyFill="1" applyBorder="1" applyAlignment="1">
      <alignment horizontal="left"/>
    </xf>
    <xf numFmtId="0" fontId="0" fillId="9" borderId="5" xfId="0" applyFill="1" applyBorder="1" applyAlignment="1">
      <alignment horizontal="left"/>
    </xf>
    <xf numFmtId="9" fontId="2" fillId="9" borderId="0" xfId="0" applyNumberFormat="1" applyFont="1" applyFill="1" applyBorder="1"/>
    <xf numFmtId="0" fontId="2" fillId="9" borderId="0" xfId="0" applyFont="1" applyFill="1" applyBorder="1" applyAlignment="1"/>
    <xf numFmtId="0" fontId="0" fillId="11" borderId="0" xfId="0" applyFill="1" applyBorder="1"/>
    <xf numFmtId="0" fontId="0" fillId="11" borderId="0" xfId="0" applyFill="1" applyBorder="1" applyAlignment="1">
      <alignment horizontal="left"/>
    </xf>
    <xf numFmtId="0" fontId="0" fillId="11" borderId="5" xfId="0" applyFill="1" applyBorder="1" applyAlignment="1">
      <alignment horizontal="left"/>
    </xf>
    <xf numFmtId="0" fontId="0" fillId="11" borderId="5" xfId="0" applyFill="1" applyBorder="1"/>
    <xf numFmtId="0" fontId="0" fillId="11" borderId="3" xfId="0" applyFill="1" applyBorder="1"/>
    <xf numFmtId="0" fontId="3" fillId="11" borderId="3" xfId="0" applyFont="1" applyFill="1" applyBorder="1" applyAlignment="1">
      <alignment horizontal="left"/>
    </xf>
    <xf numFmtId="0" fontId="0" fillId="11" borderId="3" xfId="0" applyFill="1" applyBorder="1" applyAlignment="1">
      <alignment horizontal="left"/>
    </xf>
    <xf numFmtId="0" fontId="0" fillId="11" borderId="6" xfId="0" applyFill="1" applyBorder="1" applyAlignment="1">
      <alignment horizontal="left"/>
    </xf>
    <xf numFmtId="9" fontId="2" fillId="0" borderId="3" xfId="0" applyNumberFormat="1" applyFont="1" applyFill="1" applyBorder="1"/>
    <xf numFmtId="0" fontId="3" fillId="0" borderId="3" xfId="0" applyFont="1" applyBorder="1" applyAlignment="1">
      <alignment horizontal="left"/>
    </xf>
    <xf numFmtId="0" fontId="0" fillId="3" borderId="2" xfId="0" applyFill="1" applyBorder="1"/>
    <xf numFmtId="0" fontId="0" fillId="0" borderId="3" xfId="0" applyFill="1" applyBorder="1"/>
    <xf numFmtId="0" fontId="2" fillId="5" borderId="2" xfId="0" applyFont="1" applyFill="1" applyBorder="1" applyAlignment="1"/>
    <xf numFmtId="0" fontId="2" fillId="9" borderId="3" xfId="0" applyFont="1" applyFill="1" applyBorder="1" applyAlignment="1"/>
    <xf numFmtId="0" fontId="0" fillId="0" borderId="4" xfId="0" applyBorder="1"/>
    <xf numFmtId="0" fontId="6" fillId="11" borderId="0" xfId="0" applyFont="1" applyFill="1" applyBorder="1"/>
    <xf numFmtId="0" fontId="4" fillId="11" borderId="0" xfId="0" applyFont="1" applyFill="1" applyBorder="1"/>
    <xf numFmtId="0" fontId="7" fillId="11" borderId="0" xfId="0" applyFont="1" applyFill="1" applyBorder="1"/>
    <xf numFmtId="0" fontId="8" fillId="11" borderId="0" xfId="0" applyFont="1" applyFill="1" applyBorder="1"/>
    <xf numFmtId="0" fontId="0" fillId="9" borderId="2" xfId="0" applyFill="1" applyBorder="1"/>
    <xf numFmtId="0" fontId="0" fillId="9" borderId="3" xfId="0" applyFill="1" applyBorder="1"/>
    <xf numFmtId="0" fontId="0" fillId="9" borderId="7" xfId="0" applyFill="1" applyBorder="1"/>
    <xf numFmtId="0" fontId="0" fillId="9" borderId="4" xfId="0" applyFill="1" applyBorder="1"/>
    <xf numFmtId="0" fontId="0" fillId="9" borderId="1" xfId="0" applyFill="1" applyBorder="1"/>
    <xf numFmtId="0" fontId="0" fillId="9" borderId="3" xfId="0" applyFill="1" applyBorder="1" applyAlignment="1">
      <alignment horizontal="left"/>
    </xf>
    <xf numFmtId="0" fontId="0" fillId="9" borderId="6" xfId="0" applyFill="1" applyBorder="1" applyAlignment="1">
      <alignment horizontal="left"/>
    </xf>
    <xf numFmtId="0" fontId="9" fillId="0" borderId="0" xfId="0" applyFont="1" applyBorder="1" applyAlignment="1"/>
    <xf numFmtId="164" fontId="3" fillId="0" borderId="3" xfId="1" applyFont="1" applyBorder="1" applyAlignment="1">
      <alignment horizontal="center"/>
    </xf>
    <xf numFmtId="0" fontId="0" fillId="9" borderId="0" xfId="0" applyFill="1" applyBorder="1" applyAlignment="1">
      <alignment horizontal="left"/>
    </xf>
    <xf numFmtId="0" fontId="0" fillId="0" borderId="0" xfId="0" applyBorder="1" applyAlignment="1">
      <alignment horizontal="left"/>
    </xf>
    <xf numFmtId="164" fontId="0" fillId="9" borderId="3" xfId="1" applyFont="1" applyFill="1" applyBorder="1" applyAlignment="1">
      <alignment horizontal="center"/>
    </xf>
    <xf numFmtId="0" fontId="0" fillId="0" borderId="0" xfId="0" applyBorder="1" applyAlignment="1">
      <alignment horizontal="left" vertical="top" wrapText="1"/>
    </xf>
    <xf numFmtId="0" fontId="0" fillId="0" borderId="0" xfId="0" applyBorder="1" applyAlignment="1">
      <alignment horizontal="left" vertical="top"/>
    </xf>
    <xf numFmtId="0" fontId="0" fillId="2" borderId="0" xfId="0" applyFill="1" applyAlignment="1">
      <alignment horizontal="center"/>
    </xf>
    <xf numFmtId="1" fontId="0" fillId="0" borderId="0" xfId="1" applyNumberFormat="1" applyFont="1" applyBorder="1" applyAlignment="1"/>
    <xf numFmtId="164" fontId="0" fillId="9" borderId="0" xfId="1" applyFont="1" applyFill="1" applyBorder="1" applyAlignment="1">
      <alignment horizontal="center"/>
    </xf>
    <xf numFmtId="164" fontId="0" fillId="0" borderId="3" xfId="1" applyFont="1" applyBorder="1" applyAlignment="1">
      <alignment horizontal="center"/>
    </xf>
    <xf numFmtId="164" fontId="3" fillId="0" borderId="4" xfId="1" applyFont="1" applyBorder="1" applyAlignment="1">
      <alignment horizontal="center"/>
    </xf>
    <xf numFmtId="9" fontId="0" fillId="9" borderId="0" xfId="1" applyNumberFormat="1" applyFont="1" applyFill="1" applyBorder="1" applyAlignment="1"/>
    <xf numFmtId="164" fontId="5" fillId="9" borderId="3" xfId="1" applyFont="1" applyFill="1" applyBorder="1" applyAlignment="1">
      <alignment horizontal="center"/>
    </xf>
    <xf numFmtId="164" fontId="3" fillId="11" borderId="4" xfId="1" applyFont="1" applyFill="1" applyBorder="1" applyAlignment="1">
      <alignment horizontal="center"/>
    </xf>
    <xf numFmtId="1" fontId="0" fillId="11" borderId="0" xfId="1" applyNumberFormat="1" applyFont="1" applyFill="1" applyBorder="1" applyAlignment="1"/>
    <xf numFmtId="1" fontId="0" fillId="9" borderId="0" xfId="1" applyNumberFormat="1" applyFont="1" applyFill="1" applyBorder="1" applyAlignment="1"/>
    <xf numFmtId="9" fontId="0" fillId="11" borderId="0" xfId="1" applyNumberFormat="1" applyFont="1" applyFill="1" applyBorder="1" applyAlignment="1"/>
    <xf numFmtId="164" fontId="0" fillId="0" borderId="0" xfId="1" applyFont="1" applyBorder="1" applyAlignment="1">
      <alignment horizontal="center"/>
    </xf>
    <xf numFmtId="0" fontId="0" fillId="9" borderId="5" xfId="0" applyFill="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164" fontId="5" fillId="0" borderId="3" xfId="1" applyFont="1" applyBorder="1" applyAlignment="1">
      <alignment horizontal="center"/>
    </xf>
    <xf numFmtId="0" fontId="0" fillId="0" borderId="3" xfId="0" applyBorder="1" applyAlignment="1">
      <alignment horizontal="left"/>
    </xf>
    <xf numFmtId="0" fontId="0" fillId="0" borderId="6" xfId="0" applyBorder="1" applyAlignment="1">
      <alignment horizontal="left"/>
    </xf>
    <xf numFmtId="0" fontId="0" fillId="9" borderId="1" xfId="0" applyFill="1" applyBorder="1" applyAlignment="1">
      <alignment horizontal="left"/>
    </xf>
    <xf numFmtId="0" fontId="0" fillId="10" borderId="7" xfId="0" applyFill="1" applyBorder="1" applyAlignment="1">
      <alignment horizontal="center"/>
    </xf>
    <xf numFmtId="0" fontId="0" fillId="10" borderId="4" xfId="0" applyFill="1" applyBorder="1" applyAlignment="1">
      <alignment horizontal="center"/>
    </xf>
    <xf numFmtId="0" fontId="0" fillId="10" borderId="8" xfId="0" applyFill="1" applyBorder="1" applyAlignment="1">
      <alignment horizontal="center"/>
    </xf>
    <xf numFmtId="0" fontId="3" fillId="0" borderId="2" xfId="0" applyFont="1" applyBorder="1" applyAlignment="1">
      <alignment horizontal="left"/>
    </xf>
    <xf numFmtId="0" fontId="3" fillId="0" borderId="3" xfId="0" applyFont="1" applyBorder="1" applyAlignment="1">
      <alignment horizontal="left"/>
    </xf>
    <xf numFmtId="1" fontId="3" fillId="0" borderId="3" xfId="1" applyNumberFormat="1" applyFont="1" applyBorder="1" applyAlignment="1">
      <alignment horizontal="right"/>
    </xf>
    <xf numFmtId="0" fontId="3" fillId="0" borderId="6" xfId="0" applyFont="1" applyBorder="1" applyAlignment="1">
      <alignment horizontal="left"/>
    </xf>
    <xf numFmtId="0" fontId="0" fillId="0" borderId="1" xfId="0" applyBorder="1" applyAlignment="1">
      <alignment horizontal="left"/>
    </xf>
    <xf numFmtId="0" fontId="0" fillId="0" borderId="5" xfId="0" applyBorder="1" applyAlignment="1">
      <alignment horizontal="left"/>
    </xf>
    <xf numFmtId="0" fontId="4" fillId="9" borderId="3" xfId="0" applyFont="1" applyFill="1" applyBorder="1" applyAlignment="1">
      <alignment horizontal="left"/>
    </xf>
    <xf numFmtId="164" fontId="4" fillId="9" borderId="3" xfId="1" applyFont="1" applyFill="1" applyBorder="1" applyAlignment="1">
      <alignment horizontal="center"/>
    </xf>
    <xf numFmtId="0" fontId="0" fillId="9" borderId="3" xfId="0" applyFill="1" applyBorder="1" applyAlignment="1">
      <alignment horizontal="center"/>
    </xf>
    <xf numFmtId="0" fontId="0" fillId="9" borderId="6" xfId="0" applyFill="1" applyBorder="1" applyAlignment="1">
      <alignment horizontal="center"/>
    </xf>
    <xf numFmtId="0" fontId="3" fillId="9" borderId="3" xfId="0" applyFont="1" applyFill="1" applyBorder="1" applyAlignment="1">
      <alignment horizontal="left"/>
    </xf>
    <xf numFmtId="164" fontId="3" fillId="9" borderId="3" xfId="1" applyFont="1" applyFill="1" applyBorder="1" applyAlignment="1">
      <alignment horizontal="center"/>
    </xf>
    <xf numFmtId="1" fontId="0" fillId="9" borderId="0" xfId="1" applyNumberFormat="1" applyFont="1" applyFill="1" applyBorder="1" applyAlignment="1">
      <alignment horizontal="right"/>
    </xf>
    <xf numFmtId="0" fontId="3" fillId="9" borderId="4" xfId="0" applyFont="1" applyFill="1" applyBorder="1" applyAlignment="1">
      <alignment horizontal="left"/>
    </xf>
    <xf numFmtId="164" fontId="3" fillId="9" borderId="4" xfId="1" applyFont="1" applyFill="1" applyBorder="1" applyAlignment="1">
      <alignment horizontal="center"/>
    </xf>
    <xf numFmtId="0" fontId="0" fillId="9" borderId="4" xfId="0" applyFill="1" applyBorder="1" applyAlignment="1">
      <alignment horizontal="left"/>
    </xf>
    <xf numFmtId="0" fontId="0" fillId="9" borderId="8" xfId="0" applyFill="1" applyBorder="1" applyAlignment="1">
      <alignment horizontal="left"/>
    </xf>
    <xf numFmtId="0" fontId="0" fillId="10" borderId="7" xfId="0" applyFill="1" applyBorder="1" applyAlignment="1">
      <alignment horizontal="center" wrapText="1"/>
    </xf>
    <xf numFmtId="1" fontId="0" fillId="0" borderId="0" xfId="1" applyNumberFormat="1" applyFont="1" applyFill="1" applyBorder="1" applyAlignment="1">
      <alignment horizontal="right"/>
    </xf>
    <xf numFmtId="0" fontId="5" fillId="9" borderId="3" xfId="0" applyFont="1" applyFill="1" applyBorder="1" applyAlignment="1">
      <alignment horizontal="left"/>
    </xf>
    <xf numFmtId="0" fontId="10" fillId="10" borderId="0" xfId="0" applyFont="1" applyFill="1" applyBorder="1" applyAlignment="1">
      <alignment horizontal="center" vertical="center"/>
    </xf>
    <xf numFmtId="1" fontId="0" fillId="12" borderId="0" xfId="1" applyNumberFormat="1" applyFont="1" applyFill="1" applyBorder="1" applyAlignment="1" applyProtection="1">
      <alignment horizontal="right"/>
      <protection locked="0"/>
    </xf>
    <xf numFmtId="164" fontId="0" fillId="13" borderId="0" xfId="1" applyFont="1" applyFill="1" applyBorder="1" applyAlignment="1" applyProtection="1">
      <alignment horizontal="center"/>
      <protection locked="0"/>
    </xf>
    <xf numFmtId="164" fontId="0" fillId="12" borderId="3" xfId="1" applyFont="1" applyFill="1" applyBorder="1" applyAlignment="1" applyProtection="1">
      <alignment horizontal="center"/>
      <protection locked="0"/>
    </xf>
    <xf numFmtId="164" fontId="0" fillId="12" borderId="0" xfId="1" applyFont="1" applyFill="1" applyBorder="1" applyAlignment="1" applyProtection="1">
      <alignment horizontal="center"/>
      <protection locked="0"/>
    </xf>
  </cellXfs>
  <cellStyles count="3">
    <cellStyle name="Normale" xfId="0" builtinId="0"/>
    <cellStyle name="Valuta" xfId="1" builtinId="4"/>
    <cellStyle name="Valuta 2" xfId="2" xr:uid="{3453C106-5DC3-4AE8-9105-3C92C1E97A2C}"/>
  </cellStyles>
  <dxfs count="0"/>
  <tableStyles count="0" defaultTableStyle="TableStyleMedium2" defaultPivotStyle="PivotStyleLight16"/>
  <colors>
    <mruColors>
      <color rgb="FFFFFF0D"/>
      <color rgb="FFC5CA02"/>
      <color rgb="FFC9F917"/>
      <color rgb="FFD575C7"/>
      <color rgb="FFCDC3D9"/>
      <color rgb="FFD3AE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title pos="t" align="ctr" overlay="0">
      <cx:tx>
        <cx:txData>
          <cx:v>Pulper waste composition</cx:v>
        </cx:txData>
      </cx:tx>
      <cx:txPr>
        <a:bodyPr spcFirstLastPara="1" vertOverflow="ellipsis" horzOverflow="overflow" wrap="square" lIns="0" tIns="0" rIns="0" bIns="0" anchor="ctr" anchorCtr="1"/>
        <a:lstStyle/>
        <a:p>
          <a:pPr algn="ctr" rtl="0">
            <a:defRPr/>
          </a:pPr>
          <a:r>
            <a:rPr lang="it-IT" sz="1400" b="0" i="0" u="none" strike="noStrike" baseline="0">
              <a:solidFill>
                <a:sysClr val="windowText" lastClr="000000">
                  <a:lumMod val="65000"/>
                  <a:lumOff val="35000"/>
                </a:sysClr>
              </a:solidFill>
              <a:latin typeface="Calibri" panose="020F0502020204030204"/>
            </a:rPr>
            <a:t>Pulper waste composition</a:t>
          </a:r>
        </a:p>
      </cx:txPr>
    </cx:title>
    <cx:plotArea>
      <cx:plotAreaRegion>
        <cx:series layoutId="sunburst" uniqueId="{F3D10F9B-1C9B-4E78-83BD-BD174475F2A2}">
          <cx:dataPt idx="0">
            <cx:spPr>
              <a:solidFill>
                <a:srgbClr val="4472C4">
                  <a:lumMod val="40000"/>
                  <a:lumOff val="60000"/>
                </a:srgbClr>
              </a:solidFill>
            </cx:spPr>
          </cx:dataPt>
          <cx:dataPt idx="1">
            <cx:spPr>
              <a:solidFill>
                <a:srgbClr val="70AD47"/>
              </a:solidFill>
            </cx:spPr>
          </cx:dataPt>
          <cx:dataPt idx="2">
            <cx:spPr>
              <a:solidFill>
                <a:srgbClr val="ED7D31"/>
              </a:solidFill>
            </cx:spPr>
          </cx:dataPt>
          <cx:dataPt idx="3">
            <cx:spPr>
              <a:solidFill>
                <a:srgbClr val="D575C7"/>
              </a:solidFill>
            </cx:spPr>
          </cx:dataPt>
          <cx:dataPt idx="4">
            <cx:spPr>
              <a:solidFill>
                <a:sysClr val="window" lastClr="FFFFFF">
                  <a:lumMod val="85000"/>
                </a:sysClr>
              </a:solidFill>
            </cx:spPr>
          </cx:dataPt>
          <cx:dataPt idx="5">
            <cx:spPr>
              <a:solidFill>
                <a:srgbClr val="FFC000">
                  <a:lumMod val="40000"/>
                  <a:lumOff val="60000"/>
                </a:srgbClr>
              </a:solidFill>
            </cx:spPr>
          </cx:dataPt>
          <cx:dataLabels pos="ctr">
            <cx:visibility seriesName="0" categoryName="0" value="1"/>
            <cx:separator>, </cx:separator>
          </cx:dataLabels>
          <cx:dataId val="0"/>
        </cx:series>
      </cx:plotAreaRegion>
    </cx:plotArea>
  </cx:chart>
  <cx:spPr>
    <a:ln>
      <a:noFill/>
    </a:ln>
  </cx:spPr>
  <cx:printSettings>
    <cx:headerFooter alignWithMargins="1" differentOddEven="0" differentFirst="0"/>
    <cx:pageMargins l="0.69999999999999996" r="0.69999999999999996" t="0.75" b="0.75" header="0.29999999999999999" footer="0.29999999999999999"/>
    <cx:pageSetup paperSize="1" firstPageNumber="1" orientation="default" blackAndWhite="0" draft="0" useFirstPageNumber="0" horizontalDpi="600" verticalDpi="600" copies="1"/>
  </cx:printSettings>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10</xdr:col>
      <xdr:colOff>526677</xdr:colOff>
      <xdr:row>28</xdr:row>
      <xdr:rowOff>0</xdr:rowOff>
    </xdr:to>
    <mc:AlternateContent xmlns:mc="http://schemas.openxmlformats.org/markup-compatibility/2006">
      <mc:Choice xmlns:cx1="http://schemas.microsoft.com/office/drawing/2015/9/8/chartex" Requires="cx1">
        <xdr:graphicFrame macro="">
          <xdr:nvGraphicFramePr>
            <xdr:cNvPr id="2" name="Grafico 1">
              <a:extLst>
                <a:ext uri="{FF2B5EF4-FFF2-40B4-BE49-F238E27FC236}">
                  <a16:creationId xmlns:a16="http://schemas.microsoft.com/office/drawing/2014/main" id="{B2F28EE8-820D-432A-A948-F6EEBED8832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0" y="381000"/>
              <a:ext cx="6624582" cy="4953000"/>
            </a:xfrm>
            <a:prstGeom prst="rect">
              <a:avLst/>
            </a:prstGeom>
            <a:solidFill>
              <a:prstClr val="white"/>
            </a:solidFill>
            <a:ln w="1">
              <a:solidFill>
                <a:prstClr val="green"/>
              </a:solidFill>
            </a:ln>
          </xdr:spPr>
          <xdr:txBody>
            <a:bodyPr vertOverflow="clip" horzOverflow="clip"/>
            <a:lstStyle/>
            <a:p>
              <a:r>
                <a:rPr lang="en-US" sz="1100"/>
                <a:t>Il grafico non è disponibile in questa versione di Excel.
Se si modifica questa forma o si salva la cartella di lavoro in un formato di file diverso, il grafico verrà danneggiato in modo permanente.</a:t>
              </a:r>
            </a:p>
          </xdr:txBody>
        </xdr:sp>
      </mc:Fallback>
    </mc:AlternateContent>
    <xdr:clientData/>
  </xdr:twoCellAnchor>
  <xdr:twoCellAnchor editAs="oneCell">
    <xdr:from>
      <xdr:col>18</xdr:col>
      <xdr:colOff>414617</xdr:colOff>
      <xdr:row>48</xdr:row>
      <xdr:rowOff>44824</xdr:rowOff>
    </xdr:from>
    <xdr:to>
      <xdr:col>21</xdr:col>
      <xdr:colOff>306723</xdr:colOff>
      <xdr:row>51</xdr:row>
      <xdr:rowOff>568179</xdr:rowOff>
    </xdr:to>
    <xdr:pic>
      <xdr:nvPicPr>
        <xdr:cNvPr id="5" name="Immagine 4">
          <a:extLst>
            <a:ext uri="{FF2B5EF4-FFF2-40B4-BE49-F238E27FC236}">
              <a16:creationId xmlns:a16="http://schemas.microsoft.com/office/drawing/2014/main" id="{984F45A6-8E53-4DE0-BF1F-CDBC4A3FB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31823" y="9188824"/>
          <a:ext cx="1707459" cy="1094855"/>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36864-006C-48BB-8D52-1D08A7A0E8A6}">
  <dimension ref="A1:W53"/>
  <sheetViews>
    <sheetView tabSelected="1" topLeftCell="A13" zoomScale="85" zoomScaleNormal="85" workbookViewId="0">
      <selection activeCell="B39" sqref="B39:F39"/>
    </sheetView>
  </sheetViews>
  <sheetFormatPr defaultRowHeight="15" x14ac:dyDescent="0.25"/>
  <cols>
    <col min="11" max="11" width="12" customWidth="1"/>
    <col min="12" max="12" width="0.7109375" customWidth="1"/>
    <col min="13" max="13" width="0.28515625" hidden="1" customWidth="1"/>
    <col min="20" max="20" width="9.140625" customWidth="1"/>
    <col min="23" max="23" width="3.140625" customWidth="1"/>
  </cols>
  <sheetData>
    <row r="1" spans="1:23" x14ac:dyDescent="0.25">
      <c r="A1" s="77"/>
      <c r="B1" s="77"/>
      <c r="C1" s="77"/>
      <c r="D1" s="77"/>
      <c r="E1" s="77"/>
      <c r="F1" s="77"/>
      <c r="G1" s="77"/>
      <c r="H1" s="77"/>
      <c r="I1" s="77"/>
      <c r="J1" s="77"/>
      <c r="K1" s="77"/>
      <c r="L1" s="77"/>
      <c r="M1" s="77"/>
      <c r="N1" s="77"/>
      <c r="O1" s="77"/>
      <c r="P1" s="77"/>
      <c r="Q1" s="77"/>
      <c r="R1" s="77"/>
      <c r="S1" s="77"/>
      <c r="T1" s="77"/>
      <c r="U1" s="77"/>
      <c r="V1" s="77"/>
      <c r="W1" s="77"/>
    </row>
    <row r="2" spans="1:23" x14ac:dyDescent="0.25">
      <c r="A2" s="77"/>
      <c r="B2" s="77"/>
      <c r="C2" s="77"/>
      <c r="D2" s="77"/>
      <c r="E2" s="77"/>
      <c r="F2" s="77"/>
      <c r="G2" s="77"/>
      <c r="H2" s="77"/>
      <c r="I2" s="77"/>
      <c r="J2" s="77"/>
      <c r="K2" s="77"/>
      <c r="L2" s="77"/>
      <c r="M2" s="77"/>
      <c r="N2" s="77"/>
      <c r="O2" s="77"/>
      <c r="P2" s="77"/>
      <c r="Q2" s="77"/>
      <c r="R2" s="77"/>
      <c r="S2" s="77"/>
      <c r="T2" s="77"/>
      <c r="U2" s="77"/>
      <c r="V2" s="77"/>
      <c r="W2" s="77"/>
    </row>
    <row r="3" spans="1:23" x14ac:dyDescent="0.25">
      <c r="A3" s="2"/>
      <c r="B3" s="2"/>
      <c r="C3" s="2"/>
      <c r="D3" s="2"/>
      <c r="E3" s="2"/>
      <c r="F3" s="2"/>
      <c r="G3" s="2"/>
      <c r="H3" s="2"/>
      <c r="I3" s="2"/>
      <c r="J3" s="2"/>
      <c r="K3" s="2"/>
      <c r="L3" s="2"/>
      <c r="M3" s="2"/>
      <c r="N3" s="73"/>
      <c r="O3" s="73"/>
      <c r="P3" s="73"/>
      <c r="Q3" s="73"/>
      <c r="R3" s="73"/>
      <c r="S3" s="88"/>
      <c r="T3" s="88"/>
      <c r="U3" s="73"/>
      <c r="V3" s="73"/>
      <c r="W3" s="5"/>
    </row>
    <row r="4" spans="1:23" ht="15" customHeight="1" x14ac:dyDescent="0.3">
      <c r="A4" s="2"/>
      <c r="B4" s="2"/>
      <c r="C4" s="2"/>
      <c r="D4" s="2"/>
      <c r="E4" s="2"/>
      <c r="F4" s="2"/>
      <c r="G4" s="2"/>
      <c r="H4" s="2"/>
      <c r="I4" s="2"/>
      <c r="J4" s="2"/>
      <c r="K4" s="2"/>
      <c r="L4" s="70"/>
      <c r="M4" s="70"/>
      <c r="N4" s="70"/>
      <c r="O4" s="70"/>
      <c r="P4" s="70"/>
      <c r="Q4" s="70"/>
      <c r="R4" s="70"/>
      <c r="S4" s="70"/>
      <c r="T4" s="70"/>
      <c r="U4" s="70"/>
      <c r="V4" s="70"/>
      <c r="W4" s="5"/>
    </row>
    <row r="5" spans="1:23" ht="15" customHeight="1" x14ac:dyDescent="0.25">
      <c r="A5" s="2"/>
      <c r="B5" s="2"/>
      <c r="C5" s="2"/>
      <c r="D5" s="2"/>
      <c r="E5" s="2"/>
      <c r="F5" s="2"/>
      <c r="G5" s="2"/>
      <c r="H5" s="2"/>
      <c r="I5" s="2"/>
      <c r="J5" s="2"/>
      <c r="K5" s="2"/>
      <c r="L5" s="119" t="s">
        <v>55</v>
      </c>
      <c r="M5" s="119"/>
      <c r="N5" s="119"/>
      <c r="O5" s="119"/>
      <c r="P5" s="119"/>
      <c r="Q5" s="119"/>
      <c r="R5" s="119"/>
      <c r="S5" s="119"/>
      <c r="T5" s="119"/>
      <c r="U5" s="119"/>
      <c r="V5" s="119"/>
      <c r="W5" s="5"/>
    </row>
    <row r="6" spans="1:23" x14ac:dyDescent="0.25">
      <c r="A6" s="2"/>
      <c r="B6" s="2"/>
      <c r="C6" s="2"/>
      <c r="D6" s="2"/>
      <c r="E6" s="2"/>
      <c r="F6" s="2"/>
      <c r="G6" s="2"/>
      <c r="H6" s="2"/>
      <c r="I6" s="2"/>
      <c r="J6" s="2"/>
      <c r="K6" s="2"/>
      <c r="L6" s="119"/>
      <c r="M6" s="119"/>
      <c r="N6" s="119"/>
      <c r="O6" s="119"/>
      <c r="P6" s="119"/>
      <c r="Q6" s="119"/>
      <c r="R6" s="119"/>
      <c r="S6" s="119"/>
      <c r="T6" s="119"/>
      <c r="U6" s="119"/>
      <c r="V6" s="119"/>
      <c r="W6" s="5"/>
    </row>
    <row r="7" spans="1:23" x14ac:dyDescent="0.25">
      <c r="A7" s="2"/>
      <c r="B7" s="2"/>
      <c r="C7" s="2"/>
      <c r="D7" s="2"/>
      <c r="E7" s="2"/>
      <c r="F7" s="2"/>
      <c r="G7" s="2"/>
      <c r="H7" s="2"/>
      <c r="I7" s="2"/>
      <c r="J7" s="2"/>
      <c r="K7" s="2"/>
      <c r="L7" s="2"/>
      <c r="M7" s="2"/>
      <c r="W7" s="5"/>
    </row>
    <row r="8" spans="1:23" x14ac:dyDescent="0.25">
      <c r="A8" s="2"/>
      <c r="B8" s="2"/>
      <c r="C8" s="2"/>
      <c r="D8" s="2"/>
      <c r="E8" s="2"/>
      <c r="F8" s="2"/>
      <c r="G8" s="2"/>
      <c r="H8" s="2"/>
      <c r="I8" s="2"/>
      <c r="J8" s="2"/>
      <c r="K8" s="2"/>
      <c r="L8" s="2"/>
      <c r="M8" s="2"/>
      <c r="W8" s="5"/>
    </row>
    <row r="9" spans="1:23" x14ac:dyDescent="0.25">
      <c r="A9" s="2"/>
      <c r="B9" s="2"/>
      <c r="C9" s="2"/>
      <c r="D9" s="2"/>
      <c r="E9" s="2"/>
      <c r="F9" s="2"/>
      <c r="G9" s="2"/>
      <c r="H9" s="2"/>
      <c r="I9" s="2"/>
      <c r="J9" s="2"/>
      <c r="K9" s="2"/>
      <c r="L9" s="96" t="s">
        <v>22</v>
      </c>
      <c r="M9" s="97"/>
      <c r="N9" s="97"/>
      <c r="O9" s="97"/>
      <c r="P9" s="97"/>
      <c r="Q9" s="97"/>
      <c r="R9" s="97"/>
      <c r="S9" s="97"/>
      <c r="T9" s="97"/>
      <c r="U9" s="97"/>
      <c r="V9" s="98"/>
      <c r="W9" s="5"/>
    </row>
    <row r="10" spans="1:23" x14ac:dyDescent="0.25">
      <c r="A10" s="2"/>
      <c r="B10" s="2"/>
      <c r="C10" s="2"/>
      <c r="D10" s="2"/>
      <c r="E10" s="2"/>
      <c r="F10" s="2"/>
      <c r="G10" s="2"/>
      <c r="H10" s="2"/>
      <c r="I10" s="2"/>
      <c r="J10" s="2"/>
      <c r="K10" s="2"/>
      <c r="L10" s="65"/>
      <c r="M10" s="66"/>
      <c r="N10" s="112"/>
      <c r="O10" s="112"/>
      <c r="P10" s="112"/>
      <c r="Q10" s="112"/>
      <c r="R10" s="112"/>
      <c r="S10" s="113"/>
      <c r="T10" s="113"/>
      <c r="U10" s="114"/>
      <c r="V10" s="115"/>
      <c r="W10" s="5"/>
    </row>
    <row r="11" spans="1:23" x14ac:dyDescent="0.25">
      <c r="A11" s="2"/>
      <c r="B11" s="2"/>
      <c r="C11" s="2"/>
      <c r="D11" s="2"/>
      <c r="E11" s="2"/>
      <c r="F11" s="2"/>
      <c r="G11" s="2"/>
      <c r="H11" s="2"/>
      <c r="I11" s="2"/>
      <c r="J11" s="2"/>
      <c r="K11" s="2"/>
      <c r="L11" s="1"/>
      <c r="M11" s="2"/>
      <c r="N11" s="73" t="s">
        <v>23</v>
      </c>
      <c r="O11" s="73"/>
      <c r="P11" s="73"/>
      <c r="Q11" s="73"/>
      <c r="R11" s="73"/>
      <c r="S11" s="117">
        <v>490</v>
      </c>
      <c r="T11" s="117"/>
      <c r="U11" s="24" t="s">
        <v>0</v>
      </c>
      <c r="V11" s="28"/>
      <c r="W11" s="5"/>
    </row>
    <row r="12" spans="1:23" x14ac:dyDescent="0.25">
      <c r="A12" s="2"/>
      <c r="B12" s="2"/>
      <c r="C12" s="2"/>
      <c r="D12" s="2"/>
      <c r="E12" s="2"/>
      <c r="F12" s="2"/>
      <c r="G12" s="2"/>
      <c r="H12" s="2"/>
      <c r="I12" s="2"/>
      <c r="J12" s="2"/>
      <c r="K12" s="2"/>
      <c r="L12" s="67"/>
      <c r="M12" s="39"/>
      <c r="N12" s="72" t="s">
        <v>24</v>
      </c>
      <c r="O12" s="72"/>
      <c r="P12" s="72"/>
      <c r="Q12" s="72"/>
      <c r="R12" s="72"/>
      <c r="S12" s="111">
        <f>S11*70%</f>
        <v>343</v>
      </c>
      <c r="T12" s="111"/>
      <c r="U12" s="40" t="s">
        <v>0</v>
      </c>
      <c r="V12" s="41"/>
      <c r="W12" s="5"/>
    </row>
    <row r="13" spans="1:23" x14ac:dyDescent="0.25">
      <c r="A13" s="2"/>
      <c r="B13" s="2"/>
      <c r="C13" s="2"/>
      <c r="D13" s="2"/>
      <c r="E13" s="2"/>
      <c r="F13" s="2"/>
      <c r="G13" s="2"/>
      <c r="H13" s="2"/>
      <c r="I13" s="2"/>
      <c r="J13" s="2"/>
      <c r="K13" s="2"/>
      <c r="L13" s="1"/>
      <c r="M13" s="2"/>
      <c r="N13" s="73" t="s">
        <v>25</v>
      </c>
      <c r="O13" s="73"/>
      <c r="P13" s="73"/>
      <c r="Q13" s="73"/>
      <c r="R13" s="73"/>
      <c r="S13" s="121">
        <v>0.15</v>
      </c>
      <c r="T13" s="121"/>
      <c r="U13" s="24" t="s">
        <v>10</v>
      </c>
      <c r="V13" s="28"/>
      <c r="W13" s="5"/>
    </row>
    <row r="14" spans="1:23" x14ac:dyDescent="0.25">
      <c r="A14" s="2"/>
      <c r="B14" s="2"/>
      <c r="C14" s="2"/>
      <c r="D14" s="2"/>
      <c r="E14" s="2"/>
      <c r="F14" s="2"/>
      <c r="G14" s="2"/>
      <c r="H14" s="2"/>
      <c r="I14" s="2"/>
      <c r="J14" s="2"/>
      <c r="K14" s="2"/>
      <c r="L14" s="67"/>
      <c r="M14" s="39"/>
      <c r="N14" s="72" t="s">
        <v>26</v>
      </c>
      <c r="O14" s="72"/>
      <c r="P14" s="72"/>
      <c r="Q14" s="72"/>
      <c r="R14" s="72"/>
      <c r="S14" s="74">
        <f>S12*S13</f>
        <v>51.449999999999996</v>
      </c>
      <c r="T14" s="74"/>
      <c r="U14" s="40"/>
      <c r="V14" s="41"/>
      <c r="W14" s="5"/>
    </row>
    <row r="15" spans="1:23" x14ac:dyDescent="0.25">
      <c r="A15" s="2"/>
      <c r="B15" s="2"/>
      <c r="C15" s="2"/>
      <c r="D15" s="2"/>
      <c r="E15" s="2"/>
      <c r="F15" s="2"/>
      <c r="G15" s="2"/>
      <c r="H15" s="2"/>
      <c r="I15" s="2"/>
      <c r="J15" s="2"/>
      <c r="K15" s="2"/>
      <c r="L15" s="3"/>
      <c r="M15" s="4"/>
      <c r="N15" s="100" t="s">
        <v>27</v>
      </c>
      <c r="O15" s="100"/>
      <c r="P15" s="100"/>
      <c r="Q15" s="100"/>
      <c r="R15" s="100"/>
      <c r="S15" s="71">
        <f>G40*G41*S14</f>
        <v>123479.99999999999</v>
      </c>
      <c r="T15" s="71"/>
      <c r="U15" s="26"/>
      <c r="V15" s="27"/>
      <c r="W15" s="5"/>
    </row>
    <row r="16" spans="1:23" x14ac:dyDescent="0.25">
      <c r="A16" s="2"/>
      <c r="B16" s="2"/>
      <c r="C16" s="2"/>
      <c r="D16" s="2"/>
      <c r="E16" s="2"/>
      <c r="F16" s="2"/>
      <c r="G16" s="2"/>
      <c r="H16" s="2"/>
      <c r="I16" s="2"/>
      <c r="J16" s="2"/>
      <c r="K16" s="2"/>
      <c r="L16" s="67"/>
      <c r="M16" s="39"/>
      <c r="N16" s="72" t="s">
        <v>28</v>
      </c>
      <c r="O16" s="72"/>
      <c r="P16" s="72"/>
      <c r="Q16" s="72"/>
      <c r="R16" s="72"/>
      <c r="S16" s="120">
        <v>1</v>
      </c>
      <c r="T16" s="120"/>
      <c r="U16" s="40" t="s">
        <v>11</v>
      </c>
      <c r="V16" s="41"/>
      <c r="W16" s="5"/>
    </row>
    <row r="17" spans="1:23" x14ac:dyDescent="0.25">
      <c r="A17" s="2"/>
      <c r="B17" s="2"/>
      <c r="C17" s="2"/>
      <c r="D17" s="2"/>
      <c r="E17" s="2"/>
      <c r="F17" s="2"/>
      <c r="G17" s="2"/>
      <c r="H17" s="2"/>
      <c r="I17" s="2"/>
      <c r="J17" s="2"/>
      <c r="K17" s="2"/>
      <c r="L17" s="1"/>
      <c r="M17" s="2"/>
      <c r="N17" s="73" t="s">
        <v>29</v>
      </c>
      <c r="O17" s="73"/>
      <c r="P17" s="73"/>
      <c r="Q17" s="73"/>
      <c r="R17" s="73"/>
      <c r="S17" s="122">
        <v>30</v>
      </c>
      <c r="T17" s="122"/>
      <c r="U17" s="24"/>
      <c r="V17" s="28"/>
      <c r="W17" s="5"/>
    </row>
    <row r="18" spans="1:23" x14ac:dyDescent="0.25">
      <c r="A18" s="2"/>
      <c r="B18" s="2"/>
      <c r="C18" s="2"/>
      <c r="D18" s="2"/>
      <c r="E18" s="2"/>
      <c r="F18" s="2"/>
      <c r="G18" s="2"/>
      <c r="H18" s="2"/>
      <c r="I18" s="2"/>
      <c r="J18" s="2"/>
      <c r="K18" s="2"/>
      <c r="L18" s="63"/>
      <c r="M18" s="64"/>
      <c r="N18" s="109" t="s">
        <v>34</v>
      </c>
      <c r="O18" s="109"/>
      <c r="P18" s="109"/>
      <c r="Q18" s="109"/>
      <c r="R18" s="109"/>
      <c r="S18" s="110">
        <f>G40*G41*S17</f>
        <v>72000</v>
      </c>
      <c r="T18" s="110"/>
      <c r="U18" s="68"/>
      <c r="V18" s="69"/>
      <c r="W18" s="5"/>
    </row>
    <row r="19" spans="1:23" x14ac:dyDescent="0.25">
      <c r="A19" s="2"/>
      <c r="B19" s="2"/>
      <c r="C19" s="2"/>
      <c r="D19" s="2"/>
      <c r="E19" s="2"/>
      <c r="F19" s="2"/>
      <c r="G19" s="2"/>
      <c r="H19" s="2"/>
      <c r="I19" s="2"/>
      <c r="J19" s="2"/>
      <c r="K19" s="2"/>
      <c r="L19" s="1"/>
      <c r="M19" s="2"/>
      <c r="N19" s="24"/>
      <c r="O19" s="24"/>
      <c r="P19" s="24"/>
      <c r="Q19" s="24"/>
      <c r="R19" s="24"/>
      <c r="S19" s="58"/>
      <c r="T19" s="58"/>
      <c r="U19" s="2"/>
      <c r="V19" s="31"/>
      <c r="W19" s="5"/>
    </row>
    <row r="20" spans="1:23" x14ac:dyDescent="0.25">
      <c r="A20" s="2"/>
      <c r="B20" s="2"/>
      <c r="C20" s="2"/>
      <c r="D20" s="2"/>
      <c r="E20" s="2"/>
      <c r="F20" s="2"/>
      <c r="G20" s="2"/>
      <c r="H20" s="2"/>
      <c r="I20" s="2"/>
      <c r="J20" s="2"/>
      <c r="K20" s="2"/>
      <c r="L20" s="63"/>
      <c r="M20" s="64"/>
      <c r="N20" s="118" t="s">
        <v>30</v>
      </c>
      <c r="O20" s="118"/>
      <c r="P20" s="118"/>
      <c r="Q20" s="118"/>
      <c r="R20" s="118"/>
      <c r="S20" s="83">
        <f>S15+S18</f>
        <v>195480</v>
      </c>
      <c r="T20" s="83"/>
      <c r="U20" s="68"/>
      <c r="V20" s="69"/>
      <c r="W20" s="5"/>
    </row>
    <row r="21" spans="1:23" x14ac:dyDescent="0.25">
      <c r="A21" s="2"/>
      <c r="B21" s="2"/>
      <c r="C21" s="2"/>
      <c r="D21" s="2"/>
      <c r="E21" s="2"/>
      <c r="F21" s="2"/>
      <c r="G21" s="2"/>
      <c r="H21" s="2"/>
      <c r="I21" s="2"/>
      <c r="J21" s="2"/>
      <c r="K21" s="2"/>
      <c r="L21" s="2"/>
      <c r="M21" s="2"/>
      <c r="N21" s="2"/>
      <c r="O21" s="2"/>
      <c r="P21" s="2"/>
      <c r="Q21" s="2"/>
      <c r="R21" s="2"/>
      <c r="S21" s="2"/>
      <c r="T21" s="2"/>
      <c r="U21" s="2"/>
      <c r="V21" s="2"/>
      <c r="W21" s="5"/>
    </row>
    <row r="22" spans="1:23" x14ac:dyDescent="0.25">
      <c r="A22" s="2"/>
      <c r="B22" s="2"/>
      <c r="C22" s="2"/>
      <c r="D22" s="2"/>
      <c r="E22" s="2"/>
      <c r="F22" s="2"/>
      <c r="G22" s="2"/>
      <c r="H22" s="2"/>
      <c r="I22" s="2"/>
      <c r="J22" s="2"/>
      <c r="K22" s="2"/>
      <c r="L22" s="2"/>
      <c r="M22" s="2"/>
      <c r="N22" s="2"/>
      <c r="O22" s="2"/>
      <c r="P22" s="2"/>
      <c r="Q22" s="2"/>
      <c r="R22" s="2"/>
      <c r="S22" s="2"/>
      <c r="T22" s="2"/>
      <c r="U22" s="2"/>
      <c r="V22" s="2"/>
      <c r="W22" s="5"/>
    </row>
    <row r="23" spans="1:23" x14ac:dyDescent="0.25">
      <c r="A23" s="2"/>
      <c r="B23" s="2"/>
      <c r="C23" s="2"/>
      <c r="D23" s="2"/>
      <c r="E23" s="2"/>
      <c r="F23" s="2"/>
      <c r="G23" s="2"/>
      <c r="H23" s="2"/>
      <c r="I23" s="2"/>
      <c r="J23" s="2"/>
      <c r="K23" s="2"/>
      <c r="L23" s="96" t="s">
        <v>31</v>
      </c>
      <c r="M23" s="97"/>
      <c r="N23" s="97"/>
      <c r="O23" s="97"/>
      <c r="P23" s="97"/>
      <c r="Q23" s="97"/>
      <c r="R23" s="97"/>
      <c r="S23" s="97"/>
      <c r="T23" s="97"/>
      <c r="U23" s="97"/>
      <c r="V23" s="97"/>
      <c r="W23" s="5"/>
    </row>
    <row r="24" spans="1:23" x14ac:dyDescent="0.25">
      <c r="A24" s="2"/>
      <c r="B24" s="2"/>
      <c r="C24" s="2"/>
      <c r="D24" s="2"/>
      <c r="E24" s="2"/>
      <c r="F24" s="2"/>
      <c r="G24" s="2"/>
      <c r="H24" s="2"/>
      <c r="I24" s="2"/>
      <c r="J24" s="2"/>
      <c r="K24" s="2"/>
      <c r="L24" s="33"/>
      <c r="M24" s="44"/>
      <c r="N24" s="59" t="s">
        <v>32</v>
      </c>
      <c r="O24" s="44"/>
      <c r="P24" s="44"/>
      <c r="Q24" s="44"/>
      <c r="R24" s="44"/>
      <c r="S24" s="44"/>
      <c r="T24" s="44"/>
      <c r="U24" s="44"/>
      <c r="V24" s="47"/>
      <c r="W24" s="5"/>
    </row>
    <row r="25" spans="1:23" x14ac:dyDescent="0.25">
      <c r="A25" s="2"/>
      <c r="B25" s="2"/>
      <c r="C25" s="2"/>
      <c r="D25" s="2"/>
      <c r="E25" s="2"/>
      <c r="F25" s="2"/>
      <c r="G25" s="2"/>
      <c r="H25" s="2"/>
      <c r="I25" s="2"/>
      <c r="J25" s="2"/>
      <c r="K25" s="2"/>
      <c r="L25" s="33"/>
      <c r="M25" s="44"/>
      <c r="N25" s="45" t="s">
        <v>33</v>
      </c>
      <c r="O25" s="45"/>
      <c r="P25" s="45"/>
      <c r="Q25" s="45"/>
      <c r="R25" s="45"/>
      <c r="S25" s="87">
        <f>J32</f>
        <v>0.2</v>
      </c>
      <c r="T25" s="87"/>
      <c r="U25" s="45" t="s">
        <v>12</v>
      </c>
      <c r="V25" s="46"/>
      <c r="W25" s="5"/>
    </row>
    <row r="26" spans="1:23" x14ac:dyDescent="0.25">
      <c r="A26" s="2"/>
      <c r="B26" s="2"/>
      <c r="C26" s="2"/>
      <c r="D26" s="2"/>
      <c r="E26" s="2"/>
      <c r="F26" s="2"/>
      <c r="G26" s="2"/>
      <c r="H26" s="2"/>
      <c r="I26" s="2"/>
      <c r="J26" s="2"/>
      <c r="K26" s="2"/>
      <c r="L26" s="33"/>
      <c r="M26" s="39"/>
      <c r="N26" s="40" t="s">
        <v>35</v>
      </c>
      <c r="O26" s="40"/>
      <c r="P26" s="40"/>
      <c r="Q26" s="40"/>
      <c r="R26" s="40"/>
      <c r="S26" s="86">
        <f>G42*S25</f>
        <v>1440</v>
      </c>
      <c r="T26" s="86"/>
      <c r="U26" s="40" t="s">
        <v>8</v>
      </c>
      <c r="V26" s="41"/>
      <c r="W26" s="5"/>
    </row>
    <row r="27" spans="1:23" x14ac:dyDescent="0.25">
      <c r="A27" s="2"/>
      <c r="B27" s="2"/>
      <c r="C27" s="2"/>
      <c r="D27" s="2"/>
      <c r="E27" s="2"/>
      <c r="F27" s="2"/>
      <c r="G27" s="2"/>
      <c r="H27" s="2"/>
      <c r="I27" s="2"/>
      <c r="J27" s="2"/>
      <c r="K27" s="2"/>
      <c r="L27" s="33"/>
      <c r="M27" s="44"/>
      <c r="N27" s="45" t="s">
        <v>1</v>
      </c>
      <c r="O27" s="45"/>
      <c r="P27" s="45"/>
      <c r="Q27" s="45"/>
      <c r="R27" s="45"/>
      <c r="S27" s="85">
        <f>S26*60%</f>
        <v>864</v>
      </c>
      <c r="T27" s="85"/>
      <c r="U27" s="45" t="s">
        <v>8</v>
      </c>
      <c r="V27" s="46"/>
      <c r="W27" s="5"/>
    </row>
    <row r="28" spans="1:23" x14ac:dyDescent="0.25">
      <c r="A28" s="2"/>
      <c r="B28" s="2"/>
      <c r="C28" s="2"/>
      <c r="D28" s="2"/>
      <c r="E28" s="2"/>
      <c r="F28" s="2"/>
      <c r="G28" s="2"/>
      <c r="H28" s="2"/>
      <c r="I28" s="2"/>
      <c r="J28" s="2"/>
      <c r="K28" s="2"/>
      <c r="L28" s="33"/>
      <c r="M28" s="39"/>
      <c r="N28" s="40" t="s">
        <v>36</v>
      </c>
      <c r="O28" s="40"/>
      <c r="P28" s="40"/>
      <c r="Q28" s="40"/>
      <c r="R28" s="40"/>
      <c r="S28" s="74">
        <v>89</v>
      </c>
      <c r="T28" s="74"/>
      <c r="U28" s="40" t="s">
        <v>9</v>
      </c>
      <c r="V28" s="41"/>
      <c r="W28" s="5"/>
    </row>
    <row r="29" spans="1:23" x14ac:dyDescent="0.25">
      <c r="A29" s="2"/>
      <c r="B29" s="2"/>
      <c r="C29" s="2"/>
      <c r="D29" s="2"/>
      <c r="E29" s="2"/>
      <c r="F29" s="2"/>
      <c r="G29" s="2"/>
      <c r="H29" s="2"/>
      <c r="I29" s="2"/>
      <c r="J29" s="2"/>
      <c r="K29" s="2"/>
      <c r="L29" s="33"/>
      <c r="M29" s="48"/>
      <c r="N29" s="49" t="s">
        <v>37</v>
      </c>
      <c r="O29" s="50"/>
      <c r="P29" s="50"/>
      <c r="Q29" s="50"/>
      <c r="R29" s="50"/>
      <c r="S29" s="84">
        <f>S27*S28</f>
        <v>76896</v>
      </c>
      <c r="T29" s="84"/>
      <c r="U29" s="50"/>
      <c r="V29" s="51"/>
      <c r="W29" s="5"/>
    </row>
    <row r="30" spans="1:23" x14ac:dyDescent="0.25">
      <c r="A30" s="2"/>
      <c r="B30" s="22" t="s">
        <v>2</v>
      </c>
      <c r="C30" s="23"/>
      <c r="D30" s="23"/>
      <c r="E30" s="23"/>
      <c r="F30" s="23"/>
      <c r="G30" s="23"/>
      <c r="H30" s="23"/>
      <c r="I30" s="6"/>
      <c r="J30" s="6">
        <v>0.5</v>
      </c>
      <c r="K30" s="2"/>
      <c r="L30" s="34"/>
      <c r="M30" s="44"/>
      <c r="N30" s="60" t="s">
        <v>38</v>
      </c>
      <c r="O30" s="44"/>
      <c r="P30" s="44"/>
      <c r="Q30" s="44"/>
      <c r="R30" s="44"/>
      <c r="S30" s="44"/>
      <c r="T30" s="44"/>
      <c r="U30" s="44"/>
      <c r="V30" s="47"/>
      <c r="W30" s="5"/>
    </row>
    <row r="31" spans="1:23" x14ac:dyDescent="0.25">
      <c r="A31" s="2"/>
      <c r="B31" s="20" t="s">
        <v>3</v>
      </c>
      <c r="C31" s="21"/>
      <c r="D31" s="21"/>
      <c r="E31" s="21"/>
      <c r="F31" s="21"/>
      <c r="G31" s="21"/>
      <c r="H31" s="21"/>
      <c r="I31" s="10"/>
      <c r="J31" s="10">
        <v>0.2</v>
      </c>
      <c r="K31" s="2"/>
      <c r="L31" s="34"/>
      <c r="M31" s="42"/>
      <c r="N31" s="40" t="s">
        <v>39</v>
      </c>
      <c r="O31" s="40"/>
      <c r="P31" s="40"/>
      <c r="Q31" s="40"/>
      <c r="R31" s="40"/>
      <c r="S31" s="82">
        <f>J31</f>
        <v>0.2</v>
      </c>
      <c r="T31" s="82"/>
      <c r="U31" s="40" t="s">
        <v>12</v>
      </c>
      <c r="V31" s="41"/>
      <c r="W31" s="5"/>
    </row>
    <row r="32" spans="1:23" x14ac:dyDescent="0.25">
      <c r="A32" s="2"/>
      <c r="B32" s="18" t="s">
        <v>4</v>
      </c>
      <c r="C32" s="19"/>
      <c r="D32" s="19"/>
      <c r="E32" s="19"/>
      <c r="F32" s="19"/>
      <c r="G32" s="19"/>
      <c r="H32" s="19"/>
      <c r="I32" s="9"/>
      <c r="J32" s="9">
        <v>0.2</v>
      </c>
      <c r="K32" s="2"/>
      <c r="L32" s="34"/>
      <c r="M32" s="37"/>
      <c r="N32" s="24" t="s">
        <v>40</v>
      </c>
      <c r="O32" s="24"/>
      <c r="P32" s="24"/>
      <c r="Q32" s="24"/>
      <c r="R32" s="24"/>
      <c r="S32" s="78">
        <f>G42*S31</f>
        <v>1440</v>
      </c>
      <c r="T32" s="78"/>
      <c r="U32" s="24"/>
      <c r="V32" s="28"/>
      <c r="W32" s="5"/>
    </row>
    <row r="33" spans="1:23" x14ac:dyDescent="0.25">
      <c r="A33" s="2"/>
      <c r="B33" s="16" t="s">
        <v>5</v>
      </c>
      <c r="C33" s="17"/>
      <c r="D33" s="17"/>
      <c r="E33" s="17"/>
      <c r="F33" s="17"/>
      <c r="G33" s="17"/>
      <c r="H33" s="17"/>
      <c r="I33" s="11"/>
      <c r="J33" s="11">
        <v>0.06</v>
      </c>
      <c r="K33" s="2"/>
      <c r="L33" s="34"/>
      <c r="M33" s="42"/>
      <c r="N33" s="40" t="s">
        <v>41</v>
      </c>
      <c r="O33" s="40"/>
      <c r="P33" s="40"/>
      <c r="Q33" s="40"/>
      <c r="R33" s="40"/>
      <c r="S33" s="74">
        <v>190</v>
      </c>
      <c r="T33" s="74"/>
      <c r="U33" s="40"/>
      <c r="V33" s="41"/>
      <c r="W33" s="5"/>
    </row>
    <row r="34" spans="1:23" x14ac:dyDescent="0.25">
      <c r="A34" s="2"/>
      <c r="B34" s="14" t="s">
        <v>6</v>
      </c>
      <c r="C34" s="15"/>
      <c r="D34" s="15"/>
      <c r="E34" s="15"/>
      <c r="F34" s="15"/>
      <c r="G34" s="15"/>
      <c r="H34" s="15"/>
      <c r="I34" s="7"/>
      <c r="J34" s="7">
        <v>0.03</v>
      </c>
      <c r="K34" s="2"/>
      <c r="L34" s="34"/>
      <c r="M34" s="52"/>
      <c r="N34" s="53" t="s">
        <v>42</v>
      </c>
      <c r="O34" s="26"/>
      <c r="P34" s="26"/>
      <c r="Q34" s="26"/>
      <c r="R34" s="26"/>
      <c r="S34" s="81">
        <f>S32*S33</f>
        <v>273600</v>
      </c>
      <c r="T34" s="81"/>
      <c r="U34" s="26"/>
      <c r="V34" s="27"/>
      <c r="W34" s="5"/>
    </row>
    <row r="35" spans="1:23" x14ac:dyDescent="0.25">
      <c r="A35" s="2"/>
      <c r="B35" s="12" t="s">
        <v>7</v>
      </c>
      <c r="C35" s="13"/>
      <c r="D35" s="13"/>
      <c r="E35" s="13"/>
      <c r="F35" s="13"/>
      <c r="G35" s="13"/>
      <c r="H35" s="13"/>
      <c r="I35" s="8"/>
      <c r="J35" s="8">
        <v>0.01</v>
      </c>
      <c r="K35" s="2"/>
      <c r="L35" s="35"/>
      <c r="M35" s="44"/>
      <c r="N35" s="61" t="s">
        <v>43</v>
      </c>
      <c r="O35" s="44"/>
      <c r="P35" s="44"/>
      <c r="Q35" s="44"/>
      <c r="R35" s="44"/>
      <c r="S35" s="44"/>
      <c r="T35" s="44"/>
      <c r="U35" s="44"/>
      <c r="V35" s="47"/>
      <c r="W35" s="5"/>
    </row>
    <row r="36" spans="1:23" x14ac:dyDescent="0.25">
      <c r="A36" s="2"/>
      <c r="I36" s="2"/>
      <c r="J36" s="2"/>
      <c r="K36" s="2"/>
      <c r="L36" s="35"/>
      <c r="M36" s="39"/>
      <c r="N36" s="40" t="s">
        <v>44</v>
      </c>
      <c r="O36" s="40"/>
      <c r="P36" s="40"/>
      <c r="Q36" s="40"/>
      <c r="R36" s="40"/>
      <c r="S36" s="82">
        <f>J34</f>
        <v>0.03</v>
      </c>
      <c r="T36" s="82"/>
      <c r="U36" s="40" t="s">
        <v>12</v>
      </c>
      <c r="V36" s="41"/>
      <c r="W36" s="5"/>
    </row>
    <row r="37" spans="1:23" x14ac:dyDescent="0.25">
      <c r="A37" s="2"/>
      <c r="B37" s="2"/>
      <c r="C37" s="2"/>
      <c r="D37" s="2"/>
      <c r="E37" s="2"/>
      <c r="F37" s="2"/>
      <c r="G37" s="2"/>
      <c r="H37" s="2"/>
      <c r="I37" s="2"/>
      <c r="J37" s="2"/>
      <c r="K37" s="2"/>
      <c r="L37" s="35"/>
      <c r="M37" s="36"/>
      <c r="N37" s="24" t="s">
        <v>45</v>
      </c>
      <c r="O37" s="24"/>
      <c r="P37" s="24"/>
      <c r="Q37" s="24"/>
      <c r="R37" s="24"/>
      <c r="S37" s="78">
        <f>G42*S36</f>
        <v>216</v>
      </c>
      <c r="T37" s="78"/>
      <c r="U37" s="24" t="s">
        <v>8</v>
      </c>
      <c r="V37" s="28"/>
      <c r="W37" s="5"/>
    </row>
    <row r="38" spans="1:23" x14ac:dyDescent="0.25">
      <c r="A38" s="2"/>
      <c r="B38" s="116" t="s">
        <v>14</v>
      </c>
      <c r="C38" s="97"/>
      <c r="D38" s="97"/>
      <c r="E38" s="97"/>
      <c r="F38" s="97"/>
      <c r="G38" s="97"/>
      <c r="H38" s="97"/>
      <c r="I38" s="97"/>
      <c r="J38" s="98"/>
      <c r="K38" s="2"/>
      <c r="L38" s="35"/>
      <c r="M38" s="39"/>
      <c r="N38" s="40" t="s">
        <v>46</v>
      </c>
      <c r="O38" s="40"/>
      <c r="P38" s="40"/>
      <c r="Q38" s="40"/>
      <c r="R38" s="40"/>
      <c r="S38" s="74">
        <v>100</v>
      </c>
      <c r="T38" s="74"/>
      <c r="U38" s="40" t="s">
        <v>9</v>
      </c>
      <c r="V38" s="41"/>
      <c r="W38" s="5"/>
    </row>
    <row r="39" spans="1:23" x14ac:dyDescent="0.25">
      <c r="A39" s="2"/>
      <c r="B39" s="95" t="s">
        <v>54</v>
      </c>
      <c r="C39" s="72"/>
      <c r="D39" s="72"/>
      <c r="E39" s="72"/>
      <c r="F39" s="72"/>
      <c r="G39" s="120">
        <v>3</v>
      </c>
      <c r="H39" s="120"/>
      <c r="I39" s="72" t="s">
        <v>8</v>
      </c>
      <c r="J39" s="89"/>
      <c r="K39" s="2"/>
      <c r="L39" s="54"/>
      <c r="M39" s="55"/>
      <c r="N39" s="53" t="s">
        <v>47</v>
      </c>
      <c r="O39" s="26"/>
      <c r="P39" s="26"/>
      <c r="Q39" s="26"/>
      <c r="R39" s="26"/>
      <c r="S39" s="81">
        <f>S37*S38</f>
        <v>21600</v>
      </c>
      <c r="T39" s="81"/>
      <c r="U39" s="29"/>
      <c r="V39" s="30"/>
      <c r="W39" s="5"/>
    </row>
    <row r="40" spans="1:23" x14ac:dyDescent="0.25">
      <c r="A40" s="2"/>
      <c r="B40" s="103" t="s">
        <v>16</v>
      </c>
      <c r="C40" s="73"/>
      <c r="D40" s="73"/>
      <c r="E40" s="73"/>
      <c r="F40" s="73"/>
      <c r="G40" s="120">
        <v>8</v>
      </c>
      <c r="H40" s="120"/>
      <c r="I40" s="73"/>
      <c r="J40" s="104"/>
      <c r="K40" s="2"/>
      <c r="L40" s="12"/>
      <c r="M40" s="44"/>
      <c r="N40" s="62" t="s">
        <v>48</v>
      </c>
      <c r="O40" s="44"/>
      <c r="P40" s="44"/>
      <c r="Q40" s="44"/>
      <c r="R40" s="44"/>
      <c r="S40" s="44"/>
      <c r="T40" s="44"/>
      <c r="U40" s="44"/>
      <c r="V40" s="47"/>
      <c r="W40" s="5"/>
    </row>
    <row r="41" spans="1:23" x14ac:dyDescent="0.25">
      <c r="A41" s="2"/>
      <c r="B41" s="95" t="s">
        <v>17</v>
      </c>
      <c r="C41" s="72"/>
      <c r="D41" s="72"/>
      <c r="E41" s="72"/>
      <c r="F41" s="72"/>
      <c r="G41" s="120">
        <v>300</v>
      </c>
      <c r="H41" s="120"/>
      <c r="I41" s="72"/>
      <c r="J41" s="89"/>
      <c r="K41" s="2"/>
      <c r="L41" s="12"/>
      <c r="M41" s="43"/>
      <c r="N41" s="40" t="s">
        <v>49</v>
      </c>
      <c r="O41" s="40"/>
      <c r="P41" s="40"/>
      <c r="Q41" s="40"/>
      <c r="R41" s="40"/>
      <c r="S41" s="82">
        <f>J33+J35</f>
        <v>6.9999999999999993E-2</v>
      </c>
      <c r="T41" s="82"/>
      <c r="U41" s="40" t="s">
        <v>13</v>
      </c>
      <c r="V41" s="41"/>
      <c r="W41" s="5"/>
    </row>
    <row r="42" spans="1:23" x14ac:dyDescent="0.25">
      <c r="A42" s="2"/>
      <c r="B42" s="99" t="s">
        <v>18</v>
      </c>
      <c r="C42" s="100"/>
      <c r="D42" s="100"/>
      <c r="E42" s="100"/>
      <c r="F42" s="100"/>
      <c r="G42" s="101">
        <f>G39*G40*G41</f>
        <v>7200</v>
      </c>
      <c r="H42" s="101"/>
      <c r="I42" s="100" t="s">
        <v>8</v>
      </c>
      <c r="J42" s="102"/>
      <c r="K42" s="2"/>
      <c r="L42" s="12"/>
      <c r="M42" s="38"/>
      <c r="N42" s="24" t="s">
        <v>50</v>
      </c>
      <c r="O42" s="24"/>
      <c r="P42" s="24"/>
      <c r="Q42" s="24"/>
      <c r="R42" s="24"/>
      <c r="S42" s="78">
        <f>G42*S41</f>
        <v>503.99999999999994</v>
      </c>
      <c r="T42" s="78"/>
      <c r="U42" s="24" t="s">
        <v>8</v>
      </c>
      <c r="V42" s="28"/>
      <c r="W42" s="5"/>
    </row>
    <row r="43" spans="1:23" x14ac:dyDescent="0.25">
      <c r="A43" s="2"/>
      <c r="B43" s="73"/>
      <c r="C43" s="73"/>
      <c r="D43" s="73"/>
      <c r="E43" s="73"/>
      <c r="F43" s="73"/>
      <c r="G43" s="88"/>
      <c r="H43" s="88"/>
      <c r="I43" s="73"/>
      <c r="J43" s="73"/>
      <c r="K43" s="2"/>
      <c r="L43" s="12"/>
      <c r="M43" s="43"/>
      <c r="N43" s="40" t="s">
        <v>51</v>
      </c>
      <c r="O43" s="40"/>
      <c r="P43" s="40"/>
      <c r="Q43" s="40"/>
      <c r="R43" s="40"/>
      <c r="S43" s="79">
        <v>180</v>
      </c>
      <c r="T43" s="79"/>
      <c r="U43" s="40" t="s">
        <v>9</v>
      </c>
      <c r="V43" s="41"/>
      <c r="W43" s="5"/>
    </row>
    <row r="44" spans="1:23" x14ac:dyDescent="0.25">
      <c r="A44" s="2"/>
      <c r="B44" s="73"/>
      <c r="C44" s="73"/>
      <c r="D44" s="73"/>
      <c r="E44" s="73"/>
      <c r="F44" s="73"/>
      <c r="G44" s="88"/>
      <c r="H44" s="88"/>
      <c r="I44" s="73"/>
      <c r="J44" s="73"/>
      <c r="K44" s="2"/>
      <c r="L44" s="12"/>
      <c r="M44" s="38"/>
      <c r="N44" s="24" t="s">
        <v>20</v>
      </c>
      <c r="O44" s="24"/>
      <c r="P44" s="24"/>
      <c r="Q44" s="24"/>
      <c r="R44" s="24"/>
      <c r="S44" s="80">
        <f>S42*S43</f>
        <v>90719.999999999985</v>
      </c>
      <c r="T44" s="80"/>
      <c r="U44" s="25"/>
      <c r="V44" s="32"/>
      <c r="W44" s="5"/>
    </row>
    <row r="45" spans="1:23" x14ac:dyDescent="0.25">
      <c r="A45" s="2"/>
      <c r="B45" s="96" t="s">
        <v>15</v>
      </c>
      <c r="C45" s="97"/>
      <c r="D45" s="97"/>
      <c r="E45" s="97"/>
      <c r="F45" s="97"/>
      <c r="G45" s="97"/>
      <c r="H45" s="97"/>
      <c r="I45" s="97"/>
      <c r="J45" s="98"/>
      <c r="K45" s="2"/>
      <c r="L45" s="56"/>
      <c r="M45" s="57"/>
      <c r="N45" s="109" t="s">
        <v>52</v>
      </c>
      <c r="O45" s="109"/>
      <c r="P45" s="109"/>
      <c r="Q45" s="109"/>
      <c r="R45" s="109"/>
      <c r="S45" s="110">
        <f>G47-S44</f>
        <v>1205280</v>
      </c>
      <c r="T45" s="110"/>
      <c r="U45" s="107"/>
      <c r="V45" s="108"/>
      <c r="W45" s="5"/>
    </row>
    <row r="46" spans="1:23" x14ac:dyDescent="0.25">
      <c r="A46" s="2"/>
      <c r="B46" s="95" t="s">
        <v>19</v>
      </c>
      <c r="C46" s="72"/>
      <c r="D46" s="72"/>
      <c r="E46" s="72"/>
      <c r="F46" s="72"/>
      <c r="G46" s="123">
        <v>180</v>
      </c>
      <c r="H46" s="123"/>
      <c r="I46" s="72" t="s">
        <v>9</v>
      </c>
      <c r="J46" s="89"/>
      <c r="K46" s="2"/>
      <c r="L46" s="1"/>
      <c r="M46" s="2"/>
      <c r="N46" s="2"/>
      <c r="O46" s="2"/>
      <c r="P46" s="2"/>
      <c r="Q46" s="2"/>
      <c r="R46" s="2"/>
      <c r="S46" s="58"/>
      <c r="T46" s="58"/>
      <c r="U46" s="2"/>
      <c r="V46" s="31"/>
      <c r="W46" s="5"/>
    </row>
    <row r="47" spans="1:23" x14ac:dyDescent="0.25">
      <c r="A47" s="2"/>
      <c r="B47" s="90" t="s">
        <v>21</v>
      </c>
      <c r="C47" s="91"/>
      <c r="D47" s="91"/>
      <c r="E47" s="91"/>
      <c r="F47" s="91"/>
      <c r="G47" s="92">
        <f>G42*G46</f>
        <v>1296000</v>
      </c>
      <c r="H47" s="92"/>
      <c r="I47" s="93"/>
      <c r="J47" s="94"/>
      <c r="K47" s="2"/>
      <c r="L47" s="63"/>
      <c r="M47" s="64"/>
      <c r="N47" s="105" t="s">
        <v>53</v>
      </c>
      <c r="O47" s="105"/>
      <c r="P47" s="105"/>
      <c r="Q47" s="105"/>
      <c r="R47" s="105"/>
      <c r="S47" s="106">
        <f>S45+S39+S34+S29</f>
        <v>1577376</v>
      </c>
      <c r="T47" s="106"/>
      <c r="U47" s="107"/>
      <c r="V47" s="108"/>
      <c r="W47" s="5"/>
    </row>
    <row r="48" spans="1:23" x14ac:dyDescent="0.25">
      <c r="A48" s="2"/>
      <c r="B48" s="73"/>
      <c r="C48" s="73"/>
      <c r="D48" s="73"/>
      <c r="E48" s="73"/>
      <c r="F48" s="73"/>
      <c r="G48" s="88"/>
      <c r="H48" s="88"/>
      <c r="I48" s="73"/>
      <c r="J48" s="73"/>
      <c r="K48" s="2"/>
      <c r="L48" s="2"/>
      <c r="M48" s="2"/>
      <c r="N48" s="73"/>
      <c r="O48" s="73"/>
      <c r="P48" s="73"/>
      <c r="Q48" s="73"/>
      <c r="R48" s="73"/>
      <c r="S48" s="88"/>
      <c r="T48" s="88"/>
      <c r="U48" s="73"/>
      <c r="V48" s="73"/>
      <c r="W48" s="5"/>
    </row>
    <row r="49" spans="1:23" x14ac:dyDescent="0.25">
      <c r="A49" s="75" t="s">
        <v>56</v>
      </c>
      <c r="B49" s="76"/>
      <c r="C49" s="76"/>
      <c r="D49" s="76"/>
      <c r="E49" s="76"/>
      <c r="F49" s="76"/>
      <c r="G49" s="76"/>
      <c r="H49" s="76"/>
      <c r="I49" s="76"/>
      <c r="J49" s="76"/>
      <c r="K49" s="76"/>
      <c r="L49" s="76"/>
      <c r="M49" s="76"/>
      <c r="N49" s="76"/>
      <c r="O49" s="76"/>
      <c r="P49" s="76"/>
      <c r="Q49" s="76"/>
      <c r="R49" s="76"/>
      <c r="S49" s="76"/>
      <c r="T49" s="76"/>
      <c r="U49" s="76"/>
      <c r="V49" s="76"/>
      <c r="W49" s="5"/>
    </row>
    <row r="50" spans="1:23" x14ac:dyDescent="0.25">
      <c r="A50" s="76"/>
      <c r="B50" s="76"/>
      <c r="C50" s="76"/>
      <c r="D50" s="76"/>
      <c r="E50" s="76"/>
      <c r="F50" s="76"/>
      <c r="G50" s="76"/>
      <c r="H50" s="76"/>
      <c r="I50" s="76"/>
      <c r="J50" s="76"/>
      <c r="K50" s="76"/>
      <c r="L50" s="76"/>
      <c r="M50" s="76"/>
      <c r="N50" s="76"/>
      <c r="O50" s="76"/>
      <c r="P50" s="76"/>
      <c r="Q50" s="76"/>
      <c r="R50" s="76"/>
      <c r="S50" s="76"/>
      <c r="T50" s="76"/>
      <c r="U50" s="76"/>
      <c r="V50" s="76"/>
      <c r="W50" s="5"/>
    </row>
    <row r="51" spans="1:23" x14ac:dyDescent="0.25">
      <c r="A51" s="76"/>
      <c r="B51" s="76"/>
      <c r="C51" s="76"/>
      <c r="D51" s="76"/>
      <c r="E51" s="76"/>
      <c r="F51" s="76"/>
      <c r="G51" s="76"/>
      <c r="H51" s="76"/>
      <c r="I51" s="76"/>
      <c r="J51" s="76"/>
      <c r="K51" s="76"/>
      <c r="L51" s="76"/>
      <c r="M51" s="76"/>
      <c r="N51" s="76"/>
      <c r="O51" s="76"/>
      <c r="P51" s="76"/>
      <c r="Q51" s="76"/>
      <c r="R51" s="76"/>
      <c r="S51" s="76"/>
      <c r="T51" s="76"/>
      <c r="U51" s="76"/>
      <c r="V51" s="76"/>
      <c r="W51" s="5"/>
    </row>
    <row r="52" spans="1:23" ht="48.75" customHeight="1" x14ac:dyDescent="0.25">
      <c r="A52" s="76"/>
      <c r="B52" s="76"/>
      <c r="C52" s="76"/>
      <c r="D52" s="76"/>
      <c r="E52" s="76"/>
      <c r="F52" s="76"/>
      <c r="G52" s="76"/>
      <c r="H52" s="76"/>
      <c r="I52" s="76"/>
      <c r="J52" s="76"/>
      <c r="K52" s="76"/>
      <c r="L52" s="76"/>
      <c r="M52" s="76"/>
      <c r="N52" s="76"/>
      <c r="O52" s="76"/>
      <c r="P52" s="76"/>
      <c r="Q52" s="76"/>
      <c r="R52" s="76"/>
      <c r="S52" s="76"/>
      <c r="T52" s="76"/>
      <c r="U52" s="76"/>
      <c r="V52" s="76"/>
      <c r="W52" s="5"/>
    </row>
    <row r="53" spans="1:23" x14ac:dyDescent="0.25">
      <c r="A53" s="5"/>
      <c r="B53" s="5"/>
      <c r="C53" s="5"/>
      <c r="D53" s="5"/>
      <c r="E53" s="5"/>
      <c r="F53" s="5"/>
      <c r="G53" s="5"/>
      <c r="H53" s="5"/>
      <c r="I53" s="5"/>
      <c r="J53" s="5"/>
      <c r="K53" s="5"/>
      <c r="L53" s="5"/>
      <c r="M53" s="5"/>
      <c r="N53" s="5"/>
      <c r="O53" s="5"/>
      <c r="P53" s="5"/>
      <c r="Q53" s="5"/>
      <c r="R53" s="5"/>
      <c r="S53" s="5"/>
      <c r="T53" s="5"/>
      <c r="U53" s="5"/>
      <c r="V53" s="5"/>
      <c r="W53" s="5"/>
    </row>
  </sheetData>
  <sheetProtection algorithmName="SHA-512" hashValue="PNPhOoF4m+3oR6v/XQCxa1rwfmXflSurtJsfIc9ZVotGFSGDC54l4ZnGfXYKO/sLFAbL3tgFvDlT7NTbaGE6Nw==" saltValue="fmMTuokw9yy8j0LAcr6xqQ==" spinCount="100000" sheet="1" objects="1" scenarios="1"/>
  <mergeCells count="84">
    <mergeCell ref="B41:F41"/>
    <mergeCell ref="G41:H41"/>
    <mergeCell ref="B38:J38"/>
    <mergeCell ref="L23:V23"/>
    <mergeCell ref="N11:R11"/>
    <mergeCell ref="S11:T11"/>
    <mergeCell ref="I41:J41"/>
    <mergeCell ref="S41:T41"/>
    <mergeCell ref="S18:T18"/>
    <mergeCell ref="S17:T17"/>
    <mergeCell ref="N20:R20"/>
    <mergeCell ref="N18:R18"/>
    <mergeCell ref="N17:R17"/>
    <mergeCell ref="N15:R15"/>
    <mergeCell ref="N12:R12"/>
    <mergeCell ref="S12:T12"/>
    <mergeCell ref="U3:V3"/>
    <mergeCell ref="S3:T3"/>
    <mergeCell ref="N3:R3"/>
    <mergeCell ref="N10:R10"/>
    <mergeCell ref="S10:T10"/>
    <mergeCell ref="U10:V10"/>
    <mergeCell ref="L9:V9"/>
    <mergeCell ref="L5:V6"/>
    <mergeCell ref="U47:V47"/>
    <mergeCell ref="N48:R48"/>
    <mergeCell ref="S48:T48"/>
    <mergeCell ref="U48:V48"/>
    <mergeCell ref="N45:R45"/>
    <mergeCell ref="S45:T45"/>
    <mergeCell ref="U45:V45"/>
    <mergeCell ref="B39:F39"/>
    <mergeCell ref="G39:H39"/>
    <mergeCell ref="I39:J39"/>
    <mergeCell ref="B40:F40"/>
    <mergeCell ref="G40:H40"/>
    <mergeCell ref="I40:J40"/>
    <mergeCell ref="B42:F42"/>
    <mergeCell ref="G42:H42"/>
    <mergeCell ref="I42:J42"/>
    <mergeCell ref="B43:F43"/>
    <mergeCell ref="G43:H43"/>
    <mergeCell ref="I43:J43"/>
    <mergeCell ref="B44:F44"/>
    <mergeCell ref="G44:H44"/>
    <mergeCell ref="I44:J44"/>
    <mergeCell ref="B46:F46"/>
    <mergeCell ref="B45:J45"/>
    <mergeCell ref="B48:F48"/>
    <mergeCell ref="G46:H46"/>
    <mergeCell ref="I46:J46"/>
    <mergeCell ref="B47:F47"/>
    <mergeCell ref="G47:H47"/>
    <mergeCell ref="I47:J47"/>
    <mergeCell ref="S27:T27"/>
    <mergeCell ref="S26:T26"/>
    <mergeCell ref="S25:T25"/>
    <mergeCell ref="G48:H48"/>
    <mergeCell ref="I48:J48"/>
    <mergeCell ref="N47:R47"/>
    <mergeCell ref="S47:T47"/>
    <mergeCell ref="A49:V52"/>
    <mergeCell ref="A1:W2"/>
    <mergeCell ref="S42:T42"/>
    <mergeCell ref="S43:T43"/>
    <mergeCell ref="S44:T44"/>
    <mergeCell ref="S39:T39"/>
    <mergeCell ref="S38:T38"/>
    <mergeCell ref="S37:T37"/>
    <mergeCell ref="S36:T36"/>
    <mergeCell ref="S34:T34"/>
    <mergeCell ref="S20:T20"/>
    <mergeCell ref="S33:T33"/>
    <mergeCell ref="S32:T32"/>
    <mergeCell ref="S31:T31"/>
    <mergeCell ref="S29:T29"/>
    <mergeCell ref="S28:T28"/>
    <mergeCell ref="S15:T15"/>
    <mergeCell ref="N16:R16"/>
    <mergeCell ref="S16:T16"/>
    <mergeCell ref="N13:R13"/>
    <mergeCell ref="S13:T13"/>
    <mergeCell ref="N14:R14"/>
    <mergeCell ref="S14:T14"/>
  </mergeCells>
  <pageMargins left="0.7" right="0.7" top="0.75" bottom="0.75" header="0.3" footer="0.3"/>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Ospite Italrec</dc:creator>
  <cp:lastModifiedBy>Yuri Serra</cp:lastModifiedBy>
  <cp:lastPrinted>2021-08-05T13:12:05Z</cp:lastPrinted>
  <dcterms:created xsi:type="dcterms:W3CDTF">2021-08-05T08:19:44Z</dcterms:created>
  <dcterms:modified xsi:type="dcterms:W3CDTF">2022-06-30T09:20:04Z</dcterms:modified>
</cp:coreProperties>
</file>